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1325" windowHeight="6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7" i="1" l="1"/>
  <c r="S15" i="1"/>
  <c r="E17" i="1" l="1"/>
  <c r="G17" i="1"/>
  <c r="K17" i="1"/>
  <c r="M17" i="1"/>
  <c r="O17" i="1"/>
  <c r="Q17" i="1"/>
  <c r="Q13" i="1" l="1"/>
  <c r="Q19" i="1"/>
  <c r="O13" i="1"/>
  <c r="O19" i="1"/>
  <c r="G13" i="1"/>
  <c r="G19" i="1"/>
  <c r="C17" i="1"/>
  <c r="R11" i="1"/>
  <c r="R17" i="1" s="1"/>
  <c r="R19" i="1" s="1"/>
  <c r="P11" i="1"/>
  <c r="P17" i="1" s="1"/>
  <c r="P19" i="1" s="1"/>
  <c r="N11" i="1"/>
  <c r="N17" i="1" s="1"/>
  <c r="N19" i="1" s="1"/>
  <c r="L11" i="1"/>
  <c r="L17" i="1" s="1"/>
  <c r="J11" i="1"/>
  <c r="J17" i="1" s="1"/>
  <c r="H11" i="1"/>
  <c r="H17" i="1" s="1"/>
  <c r="F11" i="1"/>
  <c r="F17" i="1" s="1"/>
  <c r="V11" i="1" l="1"/>
  <c r="V17" i="1" s="1"/>
  <c r="V19" i="1" s="1"/>
  <c r="T11" i="1"/>
  <c r="T17" i="1" s="1"/>
  <c r="D11" i="1"/>
  <c r="D17" i="1" s="1"/>
  <c r="D9" i="1" s="1"/>
  <c r="D13" i="1"/>
  <c r="L15" i="1"/>
  <c r="L19" i="1"/>
  <c r="D19" i="1"/>
  <c r="D15" i="1"/>
  <c r="H15" i="1"/>
  <c r="H19" i="1"/>
  <c r="F15" i="1"/>
  <c r="F19" i="1"/>
  <c r="J15" i="1"/>
  <c r="J19" i="1"/>
  <c r="N15" i="1"/>
  <c r="N13" i="1"/>
  <c r="R15" i="1"/>
  <c r="R13" i="1"/>
  <c r="H13" i="1"/>
  <c r="J13" i="1"/>
  <c r="L13" i="1"/>
  <c r="P15" i="1"/>
  <c r="P13" i="1"/>
  <c r="F13" i="1"/>
  <c r="R9" i="1"/>
  <c r="P9" i="1"/>
  <c r="N9" i="1"/>
  <c r="L9" i="1"/>
  <c r="J9" i="1"/>
  <c r="H9" i="1"/>
  <c r="F9" i="1"/>
  <c r="T19" i="1" l="1"/>
  <c r="T13" i="1"/>
  <c r="T9" i="1"/>
  <c r="T15" i="1"/>
  <c r="V15" i="1"/>
  <c r="V13" i="1"/>
  <c r="V9" i="1"/>
</calcChain>
</file>

<file path=xl/sharedStrings.xml><?xml version="1.0" encoding="utf-8"?>
<sst xmlns="http://schemas.openxmlformats.org/spreadsheetml/2006/main" count="48" uniqueCount="31">
  <si>
    <t>Maricopa County</t>
  </si>
  <si>
    <t xml:space="preserve"> </t>
  </si>
  <si>
    <t>1 Person</t>
  </si>
  <si>
    <t>Very Low (50%)</t>
  </si>
  <si>
    <t>Low (80%)</t>
  </si>
  <si>
    <t>Extremely Low (30%)</t>
  </si>
  <si>
    <t>Median Income (100%)</t>
  </si>
  <si>
    <t>Above Income (120%)</t>
  </si>
  <si>
    <t>Lower (60%)</t>
  </si>
  <si>
    <t>Formula</t>
  </si>
  <si>
    <t>2 Person</t>
  </si>
  <si>
    <t>3 Person</t>
  </si>
  <si>
    <t>4 Person</t>
  </si>
  <si>
    <t>5 Person</t>
  </si>
  <si>
    <t>6 Person</t>
  </si>
  <si>
    <t>7 Person</t>
  </si>
  <si>
    <t>8 Person</t>
  </si>
  <si>
    <t>9 Person</t>
  </si>
  <si>
    <t>10 Person</t>
  </si>
  <si>
    <t>CLASSIFICATION</t>
  </si>
  <si>
    <t>Phoenix/Mesa/Scottsdale, AZ  MSA</t>
  </si>
  <si>
    <t>11 Person</t>
  </si>
  <si>
    <r>
      <rPr>
        <sz val="11"/>
        <rFont val="Calibri"/>
        <family val="2"/>
      </rPr>
      <t>●</t>
    </r>
    <r>
      <rPr>
        <sz val="6.6"/>
        <rFont val="Arial"/>
        <family val="2"/>
      </rPr>
      <t xml:space="preserve">  </t>
    </r>
    <r>
      <rPr>
        <sz val="11"/>
        <rFont val="Arial"/>
        <family val="2"/>
      </rPr>
      <t>75% of new Section 8 admissions must be Extremely Low (30%)</t>
    </r>
  </si>
  <si>
    <r>
      <rPr>
        <sz val="11"/>
        <rFont val="Calibri"/>
        <family val="2"/>
      </rPr>
      <t xml:space="preserve">●  </t>
    </r>
    <r>
      <rPr>
        <sz val="11"/>
        <rFont val="Arial"/>
        <family val="2"/>
      </rPr>
      <t xml:space="preserve">Very low (50%) is used for eligibility for the Section 8 Program </t>
    </r>
  </si>
  <si>
    <t>NOTES:</t>
  </si>
  <si>
    <t>Median Income: $61,900</t>
  </si>
  <si>
    <r>
      <rPr>
        <sz val="11"/>
        <rFont val="Calibri"/>
        <family val="2"/>
      </rPr>
      <t xml:space="preserve">●  </t>
    </r>
    <r>
      <rPr>
        <sz val="11"/>
        <rFont val="Arial"/>
        <family val="2"/>
      </rPr>
      <t>80% is used for eligibiilty for the CAMP and HIP Programs</t>
    </r>
  </si>
  <si>
    <t xml:space="preserve">FY2014 Income Limits </t>
  </si>
  <si>
    <t>REVISED JULY 1, 2014</t>
  </si>
  <si>
    <t>Effective:  July 1, 2014</t>
  </si>
  <si>
    <t>Revised 7/29/14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</si>
</sst>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name val="Arial"/>
    </font>
    <font>
      <sz val="10"/>
      <name val="Arial"/>
    </font>
    <font>
      <sz val="8"/>
      <name val="Arial"/>
    </font>
    <font>
      <sz val="14"/>
      <name val="Arial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b/>
      <sz val="16"/>
      <color indexed="10"/>
      <name val="Arial"/>
      <family val="2"/>
    </font>
    <font>
      <sz val="16"/>
      <color indexed="8"/>
      <name val="Arial"/>
      <family val="2"/>
    </font>
    <font>
      <i/>
      <sz val="10"/>
      <name val="Arial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6.6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Border="1"/>
    <xf numFmtId="3" fontId="3" fillId="0" borderId="0" xfId="0" applyNumberFormat="1" applyFont="1" applyBorder="1"/>
    <xf numFmtId="0" fontId="6" fillId="0" borderId="0" xfId="0" applyFont="1"/>
    <xf numFmtId="42" fontId="5" fillId="2" borderId="2" xfId="0" applyNumberFormat="1" applyFont="1" applyFill="1" applyBorder="1" applyAlignment="1"/>
    <xf numFmtId="42" fontId="5" fillId="2" borderId="3" xfId="0" applyNumberFormat="1" applyFont="1" applyFill="1" applyBorder="1" applyAlignment="1"/>
    <xf numFmtId="0" fontId="7" fillId="2" borderId="4" xfId="0" applyFont="1" applyFill="1" applyBorder="1"/>
    <xf numFmtId="0" fontId="7" fillId="2" borderId="5" xfId="0" applyFont="1" applyFill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42" fontId="5" fillId="0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/>
    <xf numFmtId="42" fontId="12" fillId="0" borderId="2" xfId="0" applyNumberFormat="1" applyFont="1" applyFill="1" applyBorder="1" applyAlignment="1">
      <alignment vertical="center"/>
    </xf>
    <xf numFmtId="3" fontId="10" fillId="0" borderId="0" xfId="0" applyNumberFormat="1" applyFont="1" applyBorder="1"/>
    <xf numFmtId="0" fontId="13" fillId="2" borderId="4" xfId="0" applyFont="1" applyFill="1" applyBorder="1"/>
    <xf numFmtId="42" fontId="12" fillId="2" borderId="2" xfId="0" applyNumberFormat="1" applyFont="1" applyFill="1" applyBorder="1" applyAlignment="1"/>
    <xf numFmtId="0" fontId="6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164" fontId="9" fillId="0" borderId="0" xfId="1" applyNumberFormat="1" applyFont="1" applyFill="1" applyBorder="1" applyAlignment="1" applyProtection="1">
      <alignment vertical="center"/>
      <protection locked="0"/>
    </xf>
    <xf numFmtId="164" fontId="14" fillId="0" borderId="0" xfId="1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164" fontId="14" fillId="0" borderId="7" xfId="1" applyNumberFormat="1" applyFont="1" applyFill="1" applyBorder="1" applyAlignment="1">
      <alignment vertical="center"/>
    </xf>
    <xf numFmtId="42" fontId="5" fillId="0" borderId="4" xfId="0" applyNumberFormat="1" applyFont="1" applyFill="1" applyBorder="1" applyAlignment="1">
      <alignment vertical="center"/>
    </xf>
    <xf numFmtId="42" fontId="5" fillId="0" borderId="3" xfId="0" applyNumberFormat="1" applyFont="1" applyFill="1" applyBorder="1" applyAlignment="1">
      <alignment vertical="center"/>
    </xf>
    <xf numFmtId="42" fontId="5" fillId="4" borderId="2" xfId="0" applyNumberFormat="1" applyFont="1" applyFill="1" applyBorder="1" applyAlignment="1"/>
    <xf numFmtId="42" fontId="12" fillId="4" borderId="2" xfId="0" applyNumberFormat="1" applyFont="1" applyFill="1" applyBorder="1" applyAlignment="1"/>
    <xf numFmtId="42" fontId="6" fillId="4" borderId="2" xfId="0" applyNumberFormat="1" applyFont="1" applyFill="1" applyBorder="1" applyAlignment="1"/>
    <xf numFmtId="42" fontId="11" fillId="4" borderId="2" xfId="0" applyNumberFormat="1" applyFont="1" applyFill="1" applyBorder="1" applyAlignment="1"/>
    <xf numFmtId="42" fontId="6" fillId="4" borderId="3" xfId="0" applyNumberFormat="1" applyFont="1" applyFill="1" applyBorder="1" applyAlignment="1"/>
    <xf numFmtId="42" fontId="5" fillId="4" borderId="3" xfId="0" applyNumberFormat="1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8" fillId="3" borderId="7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0" borderId="0" xfId="0" applyFont="1" applyBorder="1" applyAlignment="1" applyProtection="1">
      <alignment horizontal="left" vertical="center"/>
      <protection locked="0"/>
    </xf>
    <xf numFmtId="0" fontId="8" fillId="3" borderId="0" xfId="0" applyNumberFormat="1" applyFont="1" applyFill="1" applyBorder="1" applyAlignment="1">
      <alignment horizontal="left" vertical="center"/>
    </xf>
    <xf numFmtId="9" fontId="7" fillId="3" borderId="10" xfId="0" applyNumberFormat="1" applyFont="1" applyFill="1" applyBorder="1" applyAlignment="1">
      <alignment horizontal="left" vertical="center"/>
    </xf>
    <xf numFmtId="9" fontId="7" fillId="3" borderId="11" xfId="0" applyNumberFormat="1" applyFont="1" applyFill="1" applyBorder="1" applyAlignment="1">
      <alignment horizontal="left" vertical="center"/>
    </xf>
    <xf numFmtId="9" fontId="5" fillId="0" borderId="12" xfId="0" applyNumberFormat="1" applyFont="1" applyBorder="1" applyAlignment="1">
      <alignment horizontal="left" vertical="center"/>
    </xf>
    <xf numFmtId="9" fontId="5" fillId="0" borderId="13" xfId="0" applyNumberFormat="1" applyFont="1" applyBorder="1" applyAlignment="1">
      <alignment horizontal="left" vertical="center"/>
    </xf>
    <xf numFmtId="9" fontId="5" fillId="4" borderId="12" xfId="0" applyNumberFormat="1" applyFont="1" applyFill="1" applyBorder="1" applyAlignment="1">
      <alignment horizontal="left"/>
    </xf>
    <xf numFmtId="9" fontId="5" fillId="4" borderId="13" xfId="0" applyNumberFormat="1" applyFont="1" applyFill="1" applyBorder="1" applyAlignment="1">
      <alignment horizontal="left"/>
    </xf>
    <xf numFmtId="9" fontId="7" fillId="2" borderId="14" xfId="0" applyNumberFormat="1" applyFont="1" applyFill="1" applyBorder="1" applyAlignment="1">
      <alignment horizontal="left"/>
    </xf>
    <xf numFmtId="9" fontId="7" fillId="2" borderId="15" xfId="0" applyNumberFormat="1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20" fillId="0" borderId="0" xfId="0" applyFont="1" applyAlignment="1" applyProtection="1">
      <alignment vertical="center"/>
      <protection locked="0"/>
    </xf>
    <xf numFmtId="0" fontId="5" fillId="5" borderId="12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42" fontId="5" fillId="5" borderId="2" xfId="0" applyNumberFormat="1" applyFont="1" applyFill="1" applyBorder="1" applyAlignment="1">
      <alignment vertical="center"/>
    </xf>
    <xf numFmtId="42" fontId="12" fillId="5" borderId="2" xfId="0" applyNumberFormat="1" applyFont="1" applyFill="1" applyBorder="1" applyAlignment="1">
      <alignment vertical="center"/>
    </xf>
    <xf numFmtId="42" fontId="5" fillId="5" borderId="4" xfId="0" applyNumberFormat="1" applyFont="1" applyFill="1" applyBorder="1" applyAlignment="1">
      <alignment vertical="center"/>
    </xf>
    <xf numFmtId="42" fontId="8" fillId="5" borderId="2" xfId="0" applyNumberFormat="1" applyFont="1" applyFill="1" applyBorder="1" applyAlignment="1">
      <alignment vertical="center"/>
    </xf>
    <xf numFmtId="42" fontId="5" fillId="5" borderId="6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42" fontId="5" fillId="6" borderId="4" xfId="0" applyNumberFormat="1" applyFont="1" applyFill="1" applyBorder="1" applyAlignment="1">
      <alignment vertical="center"/>
    </xf>
    <xf numFmtId="0" fontId="7" fillId="4" borderId="4" xfId="0" applyFont="1" applyFill="1" applyBorder="1"/>
    <xf numFmtId="0" fontId="13" fillId="4" borderId="4" xfId="0" applyFont="1" applyFill="1" applyBorder="1"/>
    <xf numFmtId="0" fontId="6" fillId="4" borderId="4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tabSelected="1" zoomScale="60" zoomScaleNormal="60" zoomScaleSheetLayoutView="100" workbookViewId="0">
      <selection activeCell="Z15" sqref="Z15"/>
    </sheetView>
  </sheetViews>
  <sheetFormatPr defaultRowHeight="12.75" x14ac:dyDescent="0.2"/>
  <cols>
    <col min="1" max="1" width="23.5703125" customWidth="1"/>
    <col min="2" max="2" width="14.7109375" customWidth="1"/>
    <col min="3" max="3" width="15" customWidth="1"/>
    <col min="4" max="4" width="9.7109375" style="13" hidden="1" customWidth="1"/>
    <col min="5" max="5" width="15" customWidth="1"/>
    <col min="6" max="6" width="9.7109375" style="13" hidden="1" customWidth="1"/>
    <col min="7" max="7" width="15" customWidth="1"/>
    <col min="8" max="8" width="9.7109375" style="13" hidden="1" customWidth="1"/>
    <col min="9" max="9" width="15" customWidth="1"/>
    <col min="10" max="10" width="9.7109375" style="13" hidden="1" customWidth="1"/>
    <col min="11" max="11" width="15" customWidth="1"/>
    <col min="12" max="12" width="9.7109375" style="13" hidden="1" customWidth="1"/>
    <col min="13" max="13" width="15" customWidth="1"/>
    <col min="14" max="14" width="9.7109375" style="13" hidden="1" customWidth="1"/>
    <col min="15" max="15" width="15" customWidth="1"/>
    <col min="16" max="16" width="9.7109375" style="13" hidden="1" customWidth="1"/>
    <col min="17" max="17" width="16.28515625" customWidth="1"/>
    <col min="18" max="18" width="9.7109375" style="13" hidden="1" customWidth="1"/>
    <col min="19" max="19" width="15.85546875" customWidth="1"/>
    <col min="20" max="20" width="9.7109375" style="13" hidden="1" customWidth="1"/>
    <col min="21" max="21" width="15.85546875" customWidth="1"/>
    <col min="22" max="22" width="9.7109375" style="13" hidden="1" customWidth="1"/>
    <col min="23" max="23" width="16.28515625" customWidth="1"/>
  </cols>
  <sheetData>
    <row r="1" spans="1:26" s="9" customFormat="1" ht="31.5" customHeight="1" x14ac:dyDescent="0.2">
      <c r="A1" s="40" t="s">
        <v>27</v>
      </c>
      <c r="B1" s="40"/>
      <c r="C1" s="57" t="s">
        <v>28</v>
      </c>
      <c r="D1" s="19"/>
      <c r="F1" s="19"/>
      <c r="H1" s="19"/>
      <c r="J1" s="19"/>
      <c r="L1" s="19"/>
      <c r="N1" s="19"/>
      <c r="P1" s="19"/>
      <c r="R1" s="19"/>
      <c r="T1" s="19"/>
      <c r="V1" s="19"/>
    </row>
    <row r="2" spans="1:26" s="9" customFormat="1" ht="31.5" customHeight="1" x14ac:dyDescent="0.2">
      <c r="A2" s="40" t="s">
        <v>0</v>
      </c>
      <c r="B2" s="40"/>
      <c r="C2" s="18"/>
      <c r="D2" s="19"/>
      <c r="F2" s="19"/>
      <c r="H2" s="19"/>
      <c r="J2" s="19"/>
      <c r="L2" s="19"/>
      <c r="N2" s="19"/>
      <c r="P2" s="19"/>
      <c r="R2" s="19"/>
      <c r="T2" s="19"/>
      <c r="V2" s="19"/>
    </row>
    <row r="3" spans="1:26" s="9" customFormat="1" ht="31.5" customHeight="1" x14ac:dyDescent="0.2">
      <c r="A3" s="45" t="s">
        <v>20</v>
      </c>
      <c r="B3" s="45"/>
      <c r="C3" s="45"/>
      <c r="D3" s="19"/>
      <c r="F3" s="19"/>
      <c r="H3" s="19"/>
      <c r="J3" s="19"/>
      <c r="L3" s="19"/>
      <c r="N3" s="19"/>
      <c r="P3" s="19"/>
      <c r="R3" s="19"/>
      <c r="T3" s="19"/>
      <c r="V3" s="19"/>
    </row>
    <row r="4" spans="1:26" s="9" customFormat="1" ht="31.5" customHeight="1" x14ac:dyDescent="0.2">
      <c r="A4" s="40" t="s">
        <v>29</v>
      </c>
      <c r="B4" s="40"/>
      <c r="C4" s="40"/>
      <c r="D4" s="19"/>
      <c r="F4" s="19"/>
      <c r="H4" s="19"/>
      <c r="J4" s="19"/>
      <c r="L4" s="19"/>
      <c r="N4" s="19"/>
      <c r="P4" s="19"/>
      <c r="R4" s="19"/>
      <c r="T4" s="19"/>
      <c r="V4" s="19"/>
    </row>
    <row r="5" spans="1:26" s="10" customFormat="1" ht="31.5" customHeight="1" x14ac:dyDescent="0.2">
      <c r="A5" s="46" t="s">
        <v>25</v>
      </c>
      <c r="B5" s="46"/>
      <c r="C5" s="20" t="s">
        <v>1</v>
      </c>
      <c r="D5" s="21"/>
      <c r="E5" s="22" t="s">
        <v>1</v>
      </c>
      <c r="F5" s="21"/>
      <c r="G5" s="22" t="s">
        <v>1</v>
      </c>
      <c r="H5" s="21"/>
      <c r="I5" s="22" t="s">
        <v>1</v>
      </c>
      <c r="J5" s="21"/>
      <c r="K5" s="22" t="s">
        <v>1</v>
      </c>
      <c r="L5" s="21"/>
      <c r="M5" s="22" t="s">
        <v>1</v>
      </c>
      <c r="N5" s="21"/>
      <c r="O5" s="22" t="s">
        <v>1</v>
      </c>
      <c r="P5" s="21"/>
      <c r="Q5" s="22" t="s">
        <v>1</v>
      </c>
      <c r="R5" s="21"/>
      <c r="S5" s="23"/>
      <c r="T5" s="21"/>
      <c r="U5" s="23"/>
      <c r="V5" s="21"/>
      <c r="W5" s="23"/>
      <c r="X5" s="9"/>
      <c r="Y5" s="9"/>
      <c r="Z5" s="9"/>
    </row>
    <row r="6" spans="1:26" s="10" customFormat="1" ht="31.5" customHeight="1" thickBot="1" x14ac:dyDescent="0.25">
      <c r="A6" s="37"/>
      <c r="B6" s="37"/>
      <c r="C6" s="24" t="s">
        <v>1</v>
      </c>
      <c r="D6" s="21"/>
      <c r="E6" s="22"/>
      <c r="F6" s="21"/>
      <c r="G6" s="22"/>
      <c r="H6" s="21"/>
      <c r="I6" s="22"/>
      <c r="J6" s="21"/>
      <c r="K6" s="22"/>
      <c r="L6" s="21"/>
      <c r="M6" s="22"/>
      <c r="N6" s="21"/>
      <c r="O6" s="22"/>
      <c r="P6" s="21"/>
      <c r="Q6" s="22"/>
      <c r="R6" s="21"/>
      <c r="S6" s="23"/>
      <c r="T6" s="21"/>
      <c r="U6" s="23"/>
      <c r="V6" s="25"/>
      <c r="W6" s="23"/>
      <c r="X6" s="9"/>
      <c r="Y6" s="9"/>
      <c r="Z6" s="9"/>
    </row>
    <row r="7" spans="1:26" s="10" customFormat="1" ht="36" customHeight="1" thickBot="1" x14ac:dyDescent="0.25">
      <c r="A7" s="47" t="s">
        <v>19</v>
      </c>
      <c r="B7" s="48"/>
      <c r="C7" s="34" t="s">
        <v>2</v>
      </c>
      <c r="D7" s="35" t="s">
        <v>9</v>
      </c>
      <c r="E7" s="34" t="s">
        <v>10</v>
      </c>
      <c r="F7" s="35" t="s">
        <v>9</v>
      </c>
      <c r="G7" s="34" t="s">
        <v>11</v>
      </c>
      <c r="H7" s="35" t="s">
        <v>9</v>
      </c>
      <c r="I7" s="34" t="s">
        <v>12</v>
      </c>
      <c r="J7" s="35" t="s">
        <v>9</v>
      </c>
      <c r="K7" s="34" t="s">
        <v>13</v>
      </c>
      <c r="L7" s="35" t="s">
        <v>9</v>
      </c>
      <c r="M7" s="34" t="s">
        <v>14</v>
      </c>
      <c r="N7" s="35" t="s">
        <v>9</v>
      </c>
      <c r="O7" s="34" t="s">
        <v>15</v>
      </c>
      <c r="P7" s="35" t="s">
        <v>9</v>
      </c>
      <c r="Q7" s="34" t="s">
        <v>16</v>
      </c>
      <c r="R7" s="35" t="s">
        <v>9</v>
      </c>
      <c r="S7" s="69" t="s">
        <v>17</v>
      </c>
      <c r="T7" s="70" t="s">
        <v>9</v>
      </c>
      <c r="U7" s="69" t="s">
        <v>18</v>
      </c>
      <c r="V7" s="70" t="s">
        <v>9</v>
      </c>
      <c r="W7" s="69" t="s">
        <v>21</v>
      </c>
      <c r="X7" s="9"/>
      <c r="Y7" s="9"/>
      <c r="Z7" s="9"/>
    </row>
    <row r="8" spans="1:26" ht="15.75" customHeight="1" x14ac:dyDescent="0.3">
      <c r="A8" s="53"/>
      <c r="B8" s="54"/>
      <c r="C8" s="7"/>
      <c r="D8" s="16"/>
      <c r="E8" s="8"/>
      <c r="F8" s="16"/>
      <c r="G8" s="7"/>
      <c r="H8" s="16"/>
      <c r="I8" s="8"/>
      <c r="J8" s="16"/>
      <c r="K8" s="7"/>
      <c r="L8" s="16"/>
      <c r="M8" s="8"/>
      <c r="N8" s="16"/>
      <c r="O8" s="7"/>
      <c r="P8" s="16"/>
      <c r="Q8" s="72"/>
      <c r="R8" s="73"/>
      <c r="S8" s="74"/>
      <c r="T8" s="73"/>
      <c r="U8" s="74"/>
      <c r="V8" s="73"/>
      <c r="W8" s="74"/>
      <c r="X8" s="4"/>
      <c r="Y8" s="4"/>
      <c r="Z8" s="4"/>
    </row>
    <row r="9" spans="1:26" s="10" customFormat="1" ht="36.75" customHeight="1" x14ac:dyDescent="0.2">
      <c r="A9" s="49" t="s">
        <v>5</v>
      </c>
      <c r="B9" s="50"/>
      <c r="C9" s="26">
        <v>13000</v>
      </c>
      <c r="D9" s="26">
        <f t="shared" ref="D9:V9" si="0">D17*0.3</f>
        <v>13020</v>
      </c>
      <c r="E9" s="26">
        <v>15730</v>
      </c>
      <c r="F9" s="26">
        <f t="shared" si="0"/>
        <v>14880</v>
      </c>
      <c r="G9" s="26">
        <v>19790</v>
      </c>
      <c r="H9" s="26">
        <f t="shared" si="0"/>
        <v>16740</v>
      </c>
      <c r="I9" s="26">
        <v>23850</v>
      </c>
      <c r="J9" s="26">
        <f t="shared" si="0"/>
        <v>18570</v>
      </c>
      <c r="K9" s="26">
        <v>27910</v>
      </c>
      <c r="L9" s="26">
        <f t="shared" si="0"/>
        <v>20070</v>
      </c>
      <c r="M9" s="26">
        <v>31970</v>
      </c>
      <c r="N9" s="26">
        <f t="shared" si="0"/>
        <v>21570</v>
      </c>
      <c r="O9" s="26">
        <v>36030</v>
      </c>
      <c r="P9" s="26">
        <f t="shared" si="0"/>
        <v>23040</v>
      </c>
      <c r="Q9" s="26">
        <v>40090</v>
      </c>
      <c r="R9" s="26">
        <f t="shared" si="0"/>
        <v>24540</v>
      </c>
      <c r="S9" s="71">
        <v>43350</v>
      </c>
      <c r="T9" s="71">
        <f t="shared" si="0"/>
        <v>25995</v>
      </c>
      <c r="U9" s="71">
        <v>45850</v>
      </c>
      <c r="V9" s="71">
        <f t="shared" si="0"/>
        <v>27090</v>
      </c>
      <c r="W9" s="71">
        <v>48300</v>
      </c>
      <c r="X9" s="9"/>
      <c r="Y9" s="9"/>
      <c r="Z9" s="9"/>
    </row>
    <row r="10" spans="1:26" ht="15.75" customHeight="1" x14ac:dyDescent="0.3">
      <c r="A10" s="51"/>
      <c r="B10" s="52"/>
      <c r="C10" s="30"/>
      <c r="D10" s="31"/>
      <c r="E10" s="32"/>
      <c r="F10" s="31"/>
      <c r="G10" s="30"/>
      <c r="H10" s="31"/>
      <c r="I10" s="32"/>
      <c r="J10" s="31"/>
      <c r="K10" s="30"/>
      <c r="L10" s="31"/>
      <c r="M10" s="32"/>
      <c r="N10" s="31"/>
      <c r="O10" s="30"/>
      <c r="P10" s="31"/>
      <c r="Q10" s="30"/>
      <c r="R10" s="31"/>
      <c r="S10" s="28"/>
      <c r="T10" s="31"/>
      <c r="U10" s="28"/>
      <c r="V10" s="31"/>
      <c r="W10" s="28"/>
      <c r="X10" s="4"/>
      <c r="Y10" s="4"/>
      <c r="Z10" s="4"/>
    </row>
    <row r="11" spans="1:26" s="10" customFormat="1" ht="36.75" customHeight="1" x14ac:dyDescent="0.2">
      <c r="A11" s="41" t="s">
        <v>3</v>
      </c>
      <c r="B11" s="42"/>
      <c r="C11" s="11">
        <v>21700</v>
      </c>
      <c r="D11" s="14">
        <f>C17*0.5</f>
        <v>21700</v>
      </c>
      <c r="E11" s="27">
        <v>24800</v>
      </c>
      <c r="F11" s="14">
        <f>E17*0.5</f>
        <v>24800</v>
      </c>
      <c r="G11" s="11">
        <v>27900</v>
      </c>
      <c r="H11" s="14">
        <f>G17*0.5</f>
        <v>27900</v>
      </c>
      <c r="I11" s="27">
        <v>30950</v>
      </c>
      <c r="J11" s="14">
        <f>I17*0.5</f>
        <v>30950</v>
      </c>
      <c r="K11" s="11">
        <v>33450</v>
      </c>
      <c r="L11" s="14">
        <f>K17*0.5</f>
        <v>33450</v>
      </c>
      <c r="M11" s="27">
        <v>35950</v>
      </c>
      <c r="N11" s="14">
        <f>M17*0.5</f>
        <v>35950</v>
      </c>
      <c r="O11" s="11">
        <v>38400</v>
      </c>
      <c r="P11" s="14">
        <f>O17*0.5</f>
        <v>38400</v>
      </c>
      <c r="Q11" s="11">
        <v>40900</v>
      </c>
      <c r="R11" s="14">
        <f>Q17*0.5</f>
        <v>40900</v>
      </c>
      <c r="S11" s="62">
        <v>43350</v>
      </c>
      <c r="T11" s="61">
        <f>S17*0.5</f>
        <v>43325</v>
      </c>
      <c r="U11" s="60">
        <v>45800</v>
      </c>
      <c r="V11" s="61">
        <f>U17*0.5</f>
        <v>45150</v>
      </c>
      <c r="W11" s="60">
        <v>48300</v>
      </c>
      <c r="X11" s="9"/>
      <c r="Y11" s="9"/>
      <c r="Z11" s="9"/>
    </row>
    <row r="12" spans="1:26" ht="15.75" customHeight="1" x14ac:dyDescent="0.3">
      <c r="A12" s="55"/>
      <c r="B12" s="56"/>
      <c r="C12" s="28"/>
      <c r="D12" s="29"/>
      <c r="E12" s="33"/>
      <c r="F12" s="29"/>
      <c r="G12" s="28"/>
      <c r="H12" s="29"/>
      <c r="I12" s="33"/>
      <c r="J12" s="29"/>
      <c r="K12" s="28"/>
      <c r="L12" s="29"/>
      <c r="M12" s="33"/>
      <c r="N12" s="29"/>
      <c r="O12" s="28"/>
      <c r="P12" s="29"/>
      <c r="Q12" s="28"/>
      <c r="R12" s="29"/>
      <c r="S12" s="28"/>
      <c r="T12" s="29"/>
      <c r="U12" s="28"/>
      <c r="V12" s="29"/>
      <c r="W12" s="28"/>
      <c r="X12" s="4"/>
      <c r="Y12" s="4"/>
      <c r="Z12" s="4"/>
    </row>
    <row r="13" spans="1:26" s="10" customFormat="1" ht="36.75" customHeight="1" x14ac:dyDescent="0.2">
      <c r="A13" s="58" t="s">
        <v>8</v>
      </c>
      <c r="B13" s="59"/>
      <c r="C13" s="60">
        <v>26000</v>
      </c>
      <c r="D13" s="61">
        <f>C17*0.6</f>
        <v>26040</v>
      </c>
      <c r="E13" s="60">
        <v>29750</v>
      </c>
      <c r="F13" s="60">
        <f t="shared" ref="F13:V13" si="1">F17*0.6</f>
        <v>29760</v>
      </c>
      <c r="G13" s="60">
        <f>G17*0.6+20</f>
        <v>33500</v>
      </c>
      <c r="H13" s="60">
        <f t="shared" si="1"/>
        <v>33480</v>
      </c>
      <c r="I13" s="60">
        <v>36600</v>
      </c>
      <c r="J13" s="60">
        <f t="shared" si="1"/>
        <v>37140</v>
      </c>
      <c r="K13" s="60">
        <v>40100</v>
      </c>
      <c r="L13" s="60">
        <f t="shared" si="1"/>
        <v>40140</v>
      </c>
      <c r="M13" s="60">
        <v>43100</v>
      </c>
      <c r="N13" s="60">
        <f t="shared" si="1"/>
        <v>43140</v>
      </c>
      <c r="O13" s="60">
        <f>O17*0.6+20</f>
        <v>46100</v>
      </c>
      <c r="P13" s="60">
        <f t="shared" si="1"/>
        <v>46080</v>
      </c>
      <c r="Q13" s="60">
        <f>Q17*0.6+20</f>
        <v>49100</v>
      </c>
      <c r="R13" s="60">
        <f t="shared" si="1"/>
        <v>49080</v>
      </c>
      <c r="S13" s="60">
        <v>51250</v>
      </c>
      <c r="T13" s="60">
        <f t="shared" si="1"/>
        <v>51990</v>
      </c>
      <c r="U13" s="60">
        <v>54150</v>
      </c>
      <c r="V13" s="60">
        <f t="shared" si="1"/>
        <v>54180</v>
      </c>
      <c r="W13" s="60">
        <v>57100</v>
      </c>
      <c r="X13" s="9"/>
      <c r="Y13" s="9"/>
      <c r="Z13" s="9"/>
    </row>
    <row r="14" spans="1:26" ht="15.75" customHeight="1" x14ac:dyDescent="0.3">
      <c r="A14" s="55"/>
      <c r="B14" s="56"/>
      <c r="C14" s="28"/>
      <c r="D14" s="29"/>
      <c r="E14" s="33"/>
      <c r="F14" s="29"/>
      <c r="G14" s="28"/>
      <c r="H14" s="29"/>
      <c r="I14" s="33"/>
      <c r="J14" s="29"/>
      <c r="K14" s="28"/>
      <c r="L14" s="29"/>
      <c r="M14" s="33"/>
      <c r="N14" s="29"/>
      <c r="O14" s="28"/>
      <c r="P14" s="29"/>
      <c r="Q14" s="28"/>
      <c r="R14" s="29"/>
      <c r="S14" s="28"/>
      <c r="T14" s="29"/>
      <c r="U14" s="28"/>
      <c r="V14" s="29"/>
      <c r="W14" s="28"/>
      <c r="X14" s="4"/>
      <c r="Y14" s="4"/>
      <c r="Z14" s="4"/>
    </row>
    <row r="15" spans="1:26" s="12" customFormat="1" ht="36.75" customHeight="1" x14ac:dyDescent="0.2">
      <c r="A15" s="41" t="s">
        <v>4</v>
      </c>
      <c r="B15" s="42"/>
      <c r="C15" s="11">
        <v>34650</v>
      </c>
      <c r="D15" s="11">
        <f t="shared" ref="D15:V15" si="2">D17*0.8</f>
        <v>34720</v>
      </c>
      <c r="E15" s="11">
        <v>39600</v>
      </c>
      <c r="F15" s="11">
        <f t="shared" si="2"/>
        <v>39680</v>
      </c>
      <c r="G15" s="11">
        <v>44550</v>
      </c>
      <c r="H15" s="11">
        <f t="shared" si="2"/>
        <v>44640</v>
      </c>
      <c r="I15" s="11">
        <v>49500</v>
      </c>
      <c r="J15" s="11">
        <f t="shared" si="2"/>
        <v>49520</v>
      </c>
      <c r="K15" s="11">
        <v>53500</v>
      </c>
      <c r="L15" s="11">
        <f t="shared" si="2"/>
        <v>53520</v>
      </c>
      <c r="M15" s="11">
        <v>57450</v>
      </c>
      <c r="N15" s="11">
        <f t="shared" si="2"/>
        <v>57520</v>
      </c>
      <c r="O15" s="11">
        <v>61400</v>
      </c>
      <c r="P15" s="11">
        <f t="shared" si="2"/>
        <v>61440</v>
      </c>
      <c r="Q15" s="11">
        <v>65350</v>
      </c>
      <c r="R15" s="11">
        <f t="shared" si="2"/>
        <v>65440</v>
      </c>
      <c r="S15" s="60">
        <f>I15*1.4</f>
        <v>69300</v>
      </c>
      <c r="T15" s="60">
        <f t="shared" si="2"/>
        <v>69320</v>
      </c>
      <c r="U15" s="60">
        <v>73250</v>
      </c>
      <c r="V15" s="60">
        <f t="shared" si="2"/>
        <v>72240</v>
      </c>
      <c r="W15" s="60">
        <v>77200</v>
      </c>
      <c r="X15" s="9"/>
      <c r="Y15" s="9"/>
      <c r="Z15" s="9"/>
    </row>
    <row r="16" spans="1:26" ht="15.75" customHeight="1" x14ac:dyDescent="0.3">
      <c r="A16" s="43"/>
      <c r="B16" s="44"/>
      <c r="C16" s="5"/>
      <c r="D16" s="17"/>
      <c r="E16" s="6"/>
      <c r="F16" s="17"/>
      <c r="G16" s="5"/>
      <c r="H16" s="17"/>
      <c r="I16" s="6"/>
      <c r="J16" s="17"/>
      <c r="K16" s="5"/>
      <c r="L16" s="17"/>
      <c r="M16" s="6"/>
      <c r="N16" s="17"/>
      <c r="O16" s="5"/>
      <c r="P16" s="17"/>
      <c r="Q16" s="28"/>
      <c r="R16" s="29"/>
      <c r="S16" s="28"/>
      <c r="T16" s="29"/>
      <c r="U16" s="28"/>
      <c r="V16" s="29"/>
      <c r="W16" s="28"/>
      <c r="X16" s="4"/>
      <c r="Y16" s="4"/>
      <c r="Z16" s="4"/>
    </row>
    <row r="17" spans="1:26" s="10" customFormat="1" ht="36.75" customHeight="1" x14ac:dyDescent="0.2">
      <c r="A17" s="65" t="s">
        <v>6</v>
      </c>
      <c r="B17" s="66"/>
      <c r="C17" s="63">
        <f>C11*2</f>
        <v>43400</v>
      </c>
      <c r="D17" s="63">
        <f t="shared" ref="D17:V17" si="3">D11*2</f>
        <v>43400</v>
      </c>
      <c r="E17" s="63">
        <f t="shared" si="3"/>
        <v>49600</v>
      </c>
      <c r="F17" s="63">
        <f t="shared" si="3"/>
        <v>49600</v>
      </c>
      <c r="G17" s="63">
        <f t="shared" si="3"/>
        <v>55800</v>
      </c>
      <c r="H17" s="63">
        <f t="shared" si="3"/>
        <v>55800</v>
      </c>
      <c r="I17" s="63">
        <f>I11*2</f>
        <v>61900</v>
      </c>
      <c r="J17" s="63">
        <f t="shared" si="3"/>
        <v>61900</v>
      </c>
      <c r="K17" s="63">
        <f t="shared" si="3"/>
        <v>66900</v>
      </c>
      <c r="L17" s="63">
        <f t="shared" si="3"/>
        <v>66900</v>
      </c>
      <c r="M17" s="63">
        <f t="shared" si="3"/>
        <v>71900</v>
      </c>
      <c r="N17" s="63">
        <f t="shared" si="3"/>
        <v>71900</v>
      </c>
      <c r="O17" s="63">
        <f t="shared" si="3"/>
        <v>76800</v>
      </c>
      <c r="P17" s="63">
        <f t="shared" si="3"/>
        <v>76800</v>
      </c>
      <c r="Q17" s="63">
        <f t="shared" si="3"/>
        <v>81800</v>
      </c>
      <c r="R17" s="63">
        <f t="shared" si="3"/>
        <v>81800</v>
      </c>
      <c r="S17" s="63">
        <v>86650</v>
      </c>
      <c r="T17" s="63">
        <f t="shared" si="3"/>
        <v>86650</v>
      </c>
      <c r="U17" s="63">
        <v>90300</v>
      </c>
      <c r="V17" s="63">
        <f t="shared" si="3"/>
        <v>90300</v>
      </c>
      <c r="W17" s="63">
        <v>95150</v>
      </c>
      <c r="X17" s="9"/>
      <c r="Y17" s="9"/>
      <c r="Z17" s="9"/>
    </row>
    <row r="18" spans="1:26" ht="15.75" customHeight="1" x14ac:dyDescent="0.3">
      <c r="A18" s="55"/>
      <c r="B18" s="56"/>
      <c r="C18" s="28"/>
      <c r="D18" s="29"/>
      <c r="E18" s="33"/>
      <c r="F18" s="29"/>
      <c r="G18" s="28"/>
      <c r="H18" s="29"/>
      <c r="I18" s="33"/>
      <c r="J18" s="29"/>
      <c r="K18" s="28"/>
      <c r="L18" s="29"/>
      <c r="M18" s="33"/>
      <c r="N18" s="29"/>
      <c r="O18" s="28"/>
      <c r="P18" s="29"/>
      <c r="Q18" s="28"/>
      <c r="R18" s="29"/>
      <c r="S18" s="30"/>
      <c r="T18" s="29"/>
      <c r="U18" s="30"/>
      <c r="V18" s="29"/>
      <c r="W18" s="30"/>
      <c r="X18" s="4"/>
      <c r="Y18" s="4"/>
      <c r="Z18" s="4"/>
    </row>
    <row r="19" spans="1:26" s="10" customFormat="1" ht="36.75" customHeight="1" thickBot="1" x14ac:dyDescent="0.25">
      <c r="A19" s="67" t="s">
        <v>7</v>
      </c>
      <c r="B19" s="68"/>
      <c r="C19" s="64">
        <v>52100</v>
      </c>
      <c r="D19" s="64">
        <f t="shared" ref="D19:V19" si="4">D17*1.2</f>
        <v>52080</v>
      </c>
      <c r="E19" s="64">
        <v>59500</v>
      </c>
      <c r="F19" s="64">
        <f t="shared" si="4"/>
        <v>59520</v>
      </c>
      <c r="G19" s="64">
        <f>G17*1.2-10</f>
        <v>66950</v>
      </c>
      <c r="H19" s="64">
        <f t="shared" si="4"/>
        <v>66960</v>
      </c>
      <c r="I19" s="64">
        <v>73200</v>
      </c>
      <c r="J19" s="64">
        <f t="shared" si="4"/>
        <v>74280</v>
      </c>
      <c r="K19" s="64">
        <v>80300</v>
      </c>
      <c r="L19" s="64">
        <f t="shared" si="4"/>
        <v>80280</v>
      </c>
      <c r="M19" s="64">
        <v>86300</v>
      </c>
      <c r="N19" s="64">
        <f t="shared" si="4"/>
        <v>86280</v>
      </c>
      <c r="O19" s="64">
        <f>O17*1.2-10</f>
        <v>92150</v>
      </c>
      <c r="P19" s="64">
        <f t="shared" si="4"/>
        <v>92160</v>
      </c>
      <c r="Q19" s="64">
        <f>Q17*1.2-10</f>
        <v>98150</v>
      </c>
      <c r="R19" s="64">
        <f t="shared" si="4"/>
        <v>98160</v>
      </c>
      <c r="S19" s="64">
        <v>103950</v>
      </c>
      <c r="T19" s="64">
        <f t="shared" si="4"/>
        <v>103980</v>
      </c>
      <c r="U19" s="64">
        <v>109950</v>
      </c>
      <c r="V19" s="64">
        <f t="shared" si="4"/>
        <v>108360</v>
      </c>
      <c r="W19" s="64">
        <v>115850</v>
      </c>
      <c r="X19" s="9"/>
      <c r="Y19" s="9"/>
      <c r="Z19" s="9"/>
    </row>
    <row r="20" spans="1:26" ht="23.25" customHeight="1" x14ac:dyDescent="0.25">
      <c r="A20" s="2"/>
      <c r="B20" s="2"/>
      <c r="C20" s="3"/>
      <c r="D20" s="15"/>
      <c r="E20" s="3"/>
      <c r="F20" s="15"/>
      <c r="G20" s="3"/>
      <c r="H20" s="15"/>
      <c r="I20" s="3"/>
      <c r="J20" s="15"/>
      <c r="K20" s="3"/>
      <c r="L20" s="15"/>
      <c r="M20" s="3"/>
      <c r="N20" s="15"/>
      <c r="O20" s="3"/>
      <c r="P20" s="15"/>
      <c r="Q20" s="3"/>
      <c r="R20" s="15"/>
      <c r="S20" s="1"/>
      <c r="T20" s="15"/>
      <c r="U20" s="1"/>
      <c r="V20" s="15"/>
      <c r="W20" s="1"/>
    </row>
    <row r="21" spans="1:26" s="12" customFormat="1" ht="22.5" customHeight="1" x14ac:dyDescent="0.2">
      <c r="A21" s="38" t="s">
        <v>24</v>
      </c>
      <c r="B21" s="36"/>
      <c r="C21" s="36"/>
      <c r="D21" s="19"/>
      <c r="E21" s="36"/>
      <c r="F21" s="19"/>
      <c r="G21" s="36"/>
      <c r="H21" s="19"/>
      <c r="I21" s="36"/>
      <c r="J21" s="19"/>
      <c r="L21" s="19"/>
      <c r="N21" s="19"/>
      <c r="P21" s="19"/>
      <c r="R21" s="19"/>
      <c r="T21" s="19"/>
      <c r="V21" s="19"/>
    </row>
    <row r="22" spans="1:26" s="12" customFormat="1" ht="22.5" customHeight="1" x14ac:dyDescent="0.2">
      <c r="A22" s="36" t="s">
        <v>22</v>
      </c>
      <c r="B22" s="36"/>
      <c r="C22" s="36"/>
      <c r="D22" s="19"/>
      <c r="E22" s="36"/>
      <c r="F22" s="19"/>
      <c r="G22" s="36"/>
      <c r="H22" s="19"/>
      <c r="I22" s="36"/>
      <c r="J22" s="19"/>
      <c r="L22" s="19"/>
      <c r="N22" s="19"/>
      <c r="P22" s="19"/>
      <c r="R22" s="19"/>
      <c r="T22" s="19"/>
      <c r="V22" s="19"/>
    </row>
    <row r="23" spans="1:26" s="12" customFormat="1" ht="22.5" customHeight="1" x14ac:dyDescent="0.2">
      <c r="A23" s="36" t="s">
        <v>23</v>
      </c>
      <c r="B23" s="36"/>
      <c r="C23" s="36"/>
      <c r="D23" s="19"/>
      <c r="E23" s="36"/>
      <c r="F23" s="19"/>
      <c r="G23" s="36"/>
      <c r="H23" s="19"/>
      <c r="I23" s="36"/>
      <c r="J23" s="19"/>
      <c r="L23" s="19"/>
      <c r="N23" s="19"/>
      <c r="P23" s="19"/>
      <c r="R23" s="19"/>
      <c r="T23" s="19"/>
      <c r="V23" s="19"/>
    </row>
    <row r="24" spans="1:26" s="12" customFormat="1" ht="22.5" customHeight="1" x14ac:dyDescent="0.2">
      <c r="A24" s="36" t="s">
        <v>26</v>
      </c>
      <c r="B24" s="36"/>
      <c r="C24" s="36"/>
      <c r="D24" s="19"/>
      <c r="E24" s="36"/>
      <c r="F24" s="19"/>
      <c r="G24" s="36"/>
      <c r="H24" s="19"/>
      <c r="I24" s="36"/>
      <c r="J24" s="19"/>
      <c r="L24" s="19"/>
      <c r="N24" s="19"/>
      <c r="P24" s="19"/>
      <c r="R24" s="19"/>
      <c r="T24" s="19"/>
      <c r="V24" s="19"/>
    </row>
    <row r="28" spans="1:26" x14ac:dyDescent="0.2">
      <c r="A28" s="39" t="s">
        <v>30</v>
      </c>
    </row>
  </sheetData>
  <mergeCells count="18">
    <mergeCell ref="A19:B19"/>
    <mergeCell ref="A7:B7"/>
    <mergeCell ref="A9:B9"/>
    <mergeCell ref="A10:B10"/>
    <mergeCell ref="A8:B8"/>
    <mergeCell ref="A11:B11"/>
    <mergeCell ref="A12:B12"/>
    <mergeCell ref="A13:B13"/>
    <mergeCell ref="A14:B14"/>
    <mergeCell ref="A18:B18"/>
    <mergeCell ref="A1:B1"/>
    <mergeCell ref="A2:B2"/>
    <mergeCell ref="A17:B17"/>
    <mergeCell ref="A15:B15"/>
    <mergeCell ref="A16:B16"/>
    <mergeCell ref="A3:C3"/>
    <mergeCell ref="A4:C4"/>
    <mergeCell ref="A5:B5"/>
  </mergeCells>
  <phoneticPr fontId="2" type="noConversion"/>
  <printOptions horizontalCentered="1"/>
  <pageMargins left="0.25" right="0.25" top="0.5" bottom="0.5" header="0.5" footer="0.5"/>
  <pageSetup scale="65" orientation="landscape" r:id="rId1"/>
  <headerFooter alignWithMargins="0"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Tempe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Amabisca</dc:creator>
  <cp:lastModifiedBy>Chavez, Liz</cp:lastModifiedBy>
  <cp:lastPrinted>2014-07-29T18:11:02Z</cp:lastPrinted>
  <dcterms:created xsi:type="dcterms:W3CDTF">1999-01-28T23:43:16Z</dcterms:created>
  <dcterms:modified xsi:type="dcterms:W3CDTF">2014-07-29T18:29:18Z</dcterms:modified>
</cp:coreProperties>
</file>